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255" windowWidth="14970" windowHeight="8655"/>
  </bookViews>
  <sheets>
    <sheet name="на 07.06.2024" sheetId="170" r:id="rId1"/>
  </sheets>
  <calcPr calcId="145621"/>
  <customWorkbookViews>
    <customWorkbookView name="Татьяна С. Ковалева - Личное представление" guid="{93D79CA9-DAC6-42C0-BABB-6872B6D70437}" mergeInterval="0" personalView="1" maximized="1" windowWidth="1276" windowHeight="795" activeSheetId="34"/>
    <customWorkbookView name="Татьяна В. Ханова - Личное представление" guid="{9873928E-C7AD-42C1-B675-83C6C177C6FC}" mergeInterval="0" personalView="1" maximized="1" windowWidth="1276" windowHeight="723" activeSheetId="34"/>
  </customWorkbookViews>
</workbook>
</file>

<file path=xl/calcChain.xml><?xml version="1.0" encoding="utf-8"?>
<calcChain xmlns="http://schemas.openxmlformats.org/spreadsheetml/2006/main">
  <c r="F12" i="170" l="1"/>
  <c r="F14" i="170"/>
  <c r="F15" i="170"/>
  <c r="F18" i="170"/>
  <c r="F19" i="170"/>
  <c r="F20" i="170"/>
  <c r="F21" i="170"/>
  <c r="F23" i="170"/>
  <c r="F24" i="170"/>
  <c r="F25" i="170"/>
  <c r="F26" i="170"/>
  <c r="F27" i="170"/>
  <c r="F30" i="170"/>
  <c r="F31" i="170"/>
  <c r="F32" i="170"/>
  <c r="F33" i="170"/>
  <c r="F34" i="170"/>
  <c r="E12" i="170"/>
  <c r="E13" i="170"/>
  <c r="E14" i="170"/>
  <c r="E15" i="170"/>
  <c r="E16" i="170"/>
  <c r="E18" i="170"/>
  <c r="E19" i="170"/>
  <c r="E20" i="170"/>
  <c r="E23" i="170"/>
  <c r="E24" i="170"/>
  <c r="E25" i="170"/>
  <c r="E26" i="170"/>
  <c r="E27" i="170"/>
  <c r="E30" i="170"/>
  <c r="E31" i="170"/>
  <c r="E32" i="170"/>
  <c r="E33" i="170"/>
  <c r="D28" i="170"/>
  <c r="D35" i="170" s="1"/>
  <c r="C28" i="170"/>
  <c r="B28" i="170"/>
  <c r="B35" i="170" s="1"/>
  <c r="D17" i="170"/>
  <c r="D22" i="170" s="1"/>
  <c r="C17" i="170"/>
  <c r="C22" i="170" s="1"/>
  <c r="B17" i="170"/>
  <c r="B22" i="170" s="1"/>
  <c r="F11" i="170"/>
  <c r="E11" i="170"/>
  <c r="F6" i="170"/>
  <c r="E6" i="170"/>
  <c r="E22" i="170" l="1"/>
  <c r="E28" i="170"/>
  <c r="B36" i="170"/>
  <c r="D36" i="170"/>
  <c r="F28" i="170"/>
  <c r="C36" i="170"/>
  <c r="E36" i="170" s="1"/>
  <c r="E17" i="170"/>
  <c r="F22" i="170"/>
  <c r="F17" i="170"/>
  <c r="C35" i="170"/>
  <c r="F36" i="170" l="1"/>
  <c r="F35" i="170"/>
  <c r="E35" i="170"/>
</calcChain>
</file>

<file path=xl/sharedStrings.xml><?xml version="1.0" encoding="utf-8"?>
<sst xmlns="http://schemas.openxmlformats.org/spreadsheetml/2006/main" count="45" uniqueCount="42">
  <si>
    <t>(в тыс. руб.)</t>
  </si>
  <si>
    <t>Наименование показателя</t>
  </si>
  <si>
    <t>% исполнения к годовому плану</t>
  </si>
  <si>
    <t>1. НДФЛ</t>
  </si>
  <si>
    <t>Норматив отчислений НДФЛ</t>
  </si>
  <si>
    <t>Доп.норматив отчислений НДФЛ</t>
  </si>
  <si>
    <t>2. Доходы от уплаты акцизов</t>
  </si>
  <si>
    <t xml:space="preserve">   в т.ч.</t>
  </si>
  <si>
    <t xml:space="preserve">   Продажа имущества</t>
  </si>
  <si>
    <t xml:space="preserve">   Продажа земли</t>
  </si>
  <si>
    <t>в том числе невыясненные поступления</t>
  </si>
  <si>
    <t>ИТОГО:</t>
  </si>
  <si>
    <t>налог с организаций</t>
  </si>
  <si>
    <t>налог с физических лиц</t>
  </si>
  <si>
    <t xml:space="preserve">4. Единый налог на вмененный доход </t>
  </si>
  <si>
    <t>5. Единый сельскохозяйственный налог</t>
  </si>
  <si>
    <t>7. Налог на имущество физических лиц</t>
  </si>
  <si>
    <t>8. Земельный налог</t>
  </si>
  <si>
    <t>9. Государственная пошлина</t>
  </si>
  <si>
    <t>10. Задолженность и перерасчёты по отмененным налогам</t>
  </si>
  <si>
    <t>11. Арендная плата за землю</t>
  </si>
  <si>
    <t>12. Доходы от перечисления части прибыли МУП</t>
  </si>
  <si>
    <t>13. Доходы от сдачи в аренду имущества (прочие поступления от использования имущества)</t>
  </si>
  <si>
    <t>14. Плата за негативное воздействие</t>
  </si>
  <si>
    <t>15. Доходы от оказания платных услуг и компенсации затрат государства</t>
  </si>
  <si>
    <t xml:space="preserve">16. Доходы от продажи  материальных и нематериальных активов </t>
  </si>
  <si>
    <t>17. Штрафы</t>
  </si>
  <si>
    <t xml:space="preserve">18. Прочие неналоговые доходы </t>
  </si>
  <si>
    <t>3. Налог, взимаемый в связи с применением упрощенной системы налогообложения</t>
  </si>
  <si>
    <t>Начальник финансового отдела АГОГМ</t>
  </si>
  <si>
    <t>Е. В. Капустина</t>
  </si>
  <si>
    <t>ИТОГО НАЛОГОВЫЕ ДОХОДЫ:</t>
  </si>
  <si>
    <t>ИТОГО НЕНАЛОГОВЫЕ ДОХОДЫ:</t>
  </si>
  <si>
    <t>6. Налог, взимаемый в связи с применением патентной системой налогообложения</t>
  </si>
  <si>
    <t>План 2024 г.</t>
  </si>
  <si>
    <t>справочно:</t>
  </si>
  <si>
    <t>Контингентпо Закону ВО</t>
  </si>
  <si>
    <t>Поступления 2024г. к соответствующему периоду 2023г. в %</t>
  </si>
  <si>
    <t>X</t>
  </si>
  <si>
    <t xml:space="preserve">Оперативный анализ поступления доходов в бюджет городского округа город Михайловка по состоянию на 07.06.2024 г.
</t>
  </si>
  <si>
    <t>Поступления на 07.06.2024  с начала года</t>
  </si>
  <si>
    <t>Поступления на 07.06.2023 с начала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</si>
</sst>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164" fontId="3" fillId="4" borderId="1" xfId="1" applyNumberFormat="1" applyFont="1" applyFill="1" applyBorder="1" applyAlignment="1">
      <alignment horizontal="right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Fill="1" applyBorder="1" applyAlignment="1">
      <alignment horizontal="right" vertical="center" wrapText="1"/>
    </xf>
    <xf numFmtId="164" fontId="6" fillId="2" borderId="1" xfId="1" applyNumberFormat="1" applyFont="1" applyFill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horizontal="right" vertical="center" wrapText="1"/>
    </xf>
    <xf numFmtId="4" fontId="6" fillId="2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5" fillId="3" borderId="1" xfId="1" applyNumberFormat="1" applyFont="1" applyFill="1" applyBorder="1" applyAlignment="1">
      <alignment horizontal="right" vertical="center" wrapText="1"/>
    </xf>
    <xf numFmtId="164" fontId="5" fillId="0" borderId="1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165" fontId="3" fillId="0" borderId="0" xfId="1" applyNumberFormat="1" applyFont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Fill="1" applyAlignment="1">
      <alignment vertical="center" wrapText="1"/>
    </xf>
    <xf numFmtId="0" fontId="2" fillId="0" borderId="0" xfId="1" applyFont="1" applyAlignment="1">
      <alignment wrapText="1"/>
    </xf>
    <xf numFmtId="49" fontId="2" fillId="0" borderId="0" xfId="0" applyNumberFormat="1" applyFont="1" applyAlignment="1">
      <alignment horizontal="center" vertical="center" wrapText="1"/>
    </xf>
    <xf numFmtId="0" fontId="7" fillId="0" borderId="0" xfId="1" applyFont="1" applyAlignment="1">
      <alignment wrapText="1"/>
    </xf>
    <xf numFmtId="0" fontId="7" fillId="0" borderId="0" xfId="1" applyFont="1" applyAlignment="1">
      <alignment vertical="center" wrapText="1"/>
    </xf>
    <xf numFmtId="0" fontId="4" fillId="0" borderId="0" xfId="1" applyFont="1" applyAlignment="1">
      <alignment wrapText="1"/>
    </xf>
    <xf numFmtId="0" fontId="4" fillId="0" borderId="0" xfId="1" applyFont="1" applyAlignment="1">
      <alignment vertical="center" wrapText="1"/>
    </xf>
    <xf numFmtId="164" fontId="2" fillId="0" borderId="0" xfId="1" applyNumberFormat="1" applyFont="1" applyAlignment="1">
      <alignment wrapText="1"/>
    </xf>
    <xf numFmtId="165" fontId="3" fillId="0" borderId="0" xfId="1" applyNumberFormat="1" applyFont="1" applyFill="1" applyBorder="1" applyAlignment="1">
      <alignment vertical="center" wrapText="1"/>
    </xf>
    <xf numFmtId="49" fontId="3" fillId="0" borderId="0" xfId="1" applyNumberFormat="1" applyFont="1" applyAlignment="1">
      <alignment horizontal="center" vertical="center" wrapText="1"/>
    </xf>
    <xf numFmtId="0" fontId="6" fillId="2" borderId="1" xfId="1" applyFont="1" applyFill="1" applyBorder="1" applyAlignment="1">
      <alignment horizontal="right" vertical="center" wrapText="1"/>
    </xf>
    <xf numFmtId="49" fontId="8" fillId="0" borderId="0" xfId="1" applyNumberFormat="1" applyFont="1" applyAlignment="1">
      <alignment horizontal="center" vertical="top" wrapText="1"/>
    </xf>
    <xf numFmtId="0" fontId="3" fillId="0" borderId="0" xfId="1" applyNumberFormat="1" applyFont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5" fillId="0" borderId="0" xfId="1" applyFont="1" applyAlignment="1">
      <alignment horizontal="left" vertical="center" wrapText="1"/>
    </xf>
    <xf numFmtId="0" fontId="5" fillId="0" borderId="0" xfId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FF99FF"/>
      <color rgb="FFFF66CC"/>
      <color rgb="FFFFFF99"/>
      <color rgb="FFFFFF66"/>
      <color rgb="FFFF75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Normal="100" workbookViewId="0">
      <selection activeCell="I12" sqref="I12"/>
    </sheetView>
  </sheetViews>
  <sheetFormatPr defaultColWidth="9.140625" defaultRowHeight="15" x14ac:dyDescent="0.25"/>
  <cols>
    <col min="1" max="1" width="34.42578125" style="27" customWidth="1"/>
    <col min="2" max="2" width="13.5703125" style="27" bestFit="1" customWidth="1"/>
    <col min="3" max="4" width="14.42578125" style="27" bestFit="1" customWidth="1"/>
    <col min="5" max="5" width="13.140625" style="27" bestFit="1" customWidth="1"/>
    <col min="6" max="6" width="15.140625" style="27" customWidth="1"/>
    <col min="7" max="16384" width="9.140625" style="27"/>
  </cols>
  <sheetData>
    <row r="1" spans="1:7" ht="36.75" customHeight="1" x14ac:dyDescent="0.25">
      <c r="A1" s="37" t="s">
        <v>39</v>
      </c>
      <c r="B1" s="37"/>
      <c r="C1" s="37"/>
      <c r="D1" s="37"/>
      <c r="E1" s="37"/>
      <c r="F1" s="37"/>
    </row>
    <row r="2" spans="1:7" ht="15.75" x14ac:dyDescent="0.25">
      <c r="A2" s="35"/>
      <c r="B2" s="28"/>
      <c r="C2" s="28"/>
      <c r="D2" s="28"/>
      <c r="E2" s="28"/>
      <c r="F2" s="28"/>
    </row>
    <row r="3" spans="1:7" x14ac:dyDescent="0.25">
      <c r="A3" s="38" t="s">
        <v>0</v>
      </c>
      <c r="B3" s="39"/>
      <c r="C3" s="39"/>
      <c r="D3" s="39"/>
      <c r="E3" s="39"/>
      <c r="F3" s="39"/>
    </row>
    <row r="4" spans="1:7" ht="15.75" x14ac:dyDescent="0.25">
      <c r="A4" s="35"/>
      <c r="B4" s="35"/>
      <c r="C4" s="35"/>
      <c r="D4" s="35"/>
      <c r="E4" s="35"/>
      <c r="F4" s="35"/>
    </row>
    <row r="5" spans="1:7" ht="71.25" x14ac:dyDescent="0.25">
      <c r="A5" s="1" t="s">
        <v>1</v>
      </c>
      <c r="B5" s="1" t="s">
        <v>34</v>
      </c>
      <c r="C5" s="8" t="s">
        <v>40</v>
      </c>
      <c r="D5" s="8" t="s">
        <v>41</v>
      </c>
      <c r="E5" s="1" t="s">
        <v>2</v>
      </c>
      <c r="F5" s="1" t="s">
        <v>37</v>
      </c>
    </row>
    <row r="6" spans="1:7" ht="15.75" x14ac:dyDescent="0.25">
      <c r="A6" s="2" t="s">
        <v>3</v>
      </c>
      <c r="B6" s="13">
        <v>553475</v>
      </c>
      <c r="C6" s="14">
        <v>169467.9</v>
      </c>
      <c r="D6" s="14">
        <v>137896.5</v>
      </c>
      <c r="E6" s="13">
        <f>C6/B6*100</f>
        <v>30.618889742084104</v>
      </c>
      <c r="F6" s="13">
        <f>C6/D6*100</f>
        <v>122.89499733495775</v>
      </c>
    </row>
    <row r="7" spans="1:7" s="29" customFormat="1" ht="17.25" customHeight="1" x14ac:dyDescent="0.25">
      <c r="A7" s="36" t="s">
        <v>35</v>
      </c>
      <c r="B7" s="15"/>
      <c r="C7" s="15"/>
      <c r="D7" s="15"/>
      <c r="E7" s="16"/>
      <c r="F7" s="16"/>
    </row>
    <row r="8" spans="1:7" s="29" customFormat="1" ht="17.25" customHeight="1" x14ac:dyDescent="0.25">
      <c r="A8" s="3" t="s">
        <v>36</v>
      </c>
      <c r="B8" s="15">
        <v>1137034</v>
      </c>
      <c r="C8" s="15">
        <v>1137034</v>
      </c>
      <c r="D8" s="15">
        <v>940938</v>
      </c>
      <c r="E8" s="16"/>
      <c r="F8" s="16"/>
    </row>
    <row r="9" spans="1:7" s="30" customFormat="1" ht="17.25" customHeight="1" x14ac:dyDescent="0.25">
      <c r="A9" s="3" t="s">
        <v>4</v>
      </c>
      <c r="B9" s="17">
        <v>43.17</v>
      </c>
      <c r="C9" s="17">
        <v>43.17</v>
      </c>
      <c r="D9" s="17">
        <v>48.21</v>
      </c>
      <c r="E9" s="16"/>
      <c r="F9" s="16"/>
    </row>
    <row r="10" spans="1:7" s="30" customFormat="1" ht="17.25" customHeight="1" x14ac:dyDescent="0.25">
      <c r="A10" s="3" t="s">
        <v>5</v>
      </c>
      <c r="B10" s="17">
        <v>24.17</v>
      </c>
      <c r="C10" s="17">
        <v>24.17</v>
      </c>
      <c r="D10" s="17">
        <v>29.21</v>
      </c>
      <c r="E10" s="16"/>
      <c r="F10" s="16"/>
    </row>
    <row r="11" spans="1:7" s="26" customFormat="1" ht="15.75" x14ac:dyDescent="0.25">
      <c r="A11" s="4" t="s">
        <v>6</v>
      </c>
      <c r="B11" s="14">
        <v>33552.1</v>
      </c>
      <c r="C11" s="14">
        <v>14630.1</v>
      </c>
      <c r="D11" s="14">
        <v>14351.3</v>
      </c>
      <c r="E11" s="13">
        <f>C11/B11*100</f>
        <v>43.604126120272653</v>
      </c>
      <c r="F11" s="13">
        <f>C11/D11*100</f>
        <v>101.94268115083651</v>
      </c>
    </row>
    <row r="12" spans="1:7" s="26" customFormat="1" ht="47.25" x14ac:dyDescent="0.25">
      <c r="A12" s="4" t="s">
        <v>28</v>
      </c>
      <c r="B12" s="14">
        <v>9650</v>
      </c>
      <c r="C12" s="14">
        <v>5152.2</v>
      </c>
      <c r="D12" s="14">
        <v>4698</v>
      </c>
      <c r="E12" s="13">
        <f>C12/B12*100</f>
        <v>53.390673575129533</v>
      </c>
      <c r="F12" s="13">
        <f t="shared" ref="F12:F36" si="0">C12/D12*100</f>
        <v>109.66794380587484</v>
      </c>
    </row>
    <row r="13" spans="1:7" ht="31.5" x14ac:dyDescent="0.25">
      <c r="A13" s="2" t="s">
        <v>14</v>
      </c>
      <c r="B13" s="13">
        <v>10</v>
      </c>
      <c r="C13" s="14">
        <v>40</v>
      </c>
      <c r="D13" s="14">
        <v>-790.4</v>
      </c>
      <c r="E13" s="13">
        <f>C13/B13*100</f>
        <v>400</v>
      </c>
      <c r="F13" s="13" t="s">
        <v>38</v>
      </c>
    </row>
    <row r="14" spans="1:7" ht="31.5" x14ac:dyDescent="0.25">
      <c r="A14" s="2" t="s">
        <v>15</v>
      </c>
      <c r="B14" s="13">
        <v>50430</v>
      </c>
      <c r="C14" s="14">
        <v>42764.9</v>
      </c>
      <c r="D14" s="14">
        <v>45414.8</v>
      </c>
      <c r="E14" s="13">
        <f>C14/B14*100</f>
        <v>84.800515566131267</v>
      </c>
      <c r="F14" s="13">
        <f t="shared" si="0"/>
        <v>94.165117979160968</v>
      </c>
    </row>
    <row r="15" spans="1:7" ht="47.25" x14ac:dyDescent="0.25">
      <c r="A15" s="2" t="s">
        <v>33</v>
      </c>
      <c r="B15" s="13">
        <v>13600</v>
      </c>
      <c r="C15" s="14">
        <v>15213.6</v>
      </c>
      <c r="D15" s="14">
        <v>6621.3</v>
      </c>
      <c r="E15" s="13">
        <f>C15/B15*100</f>
        <v>111.86470588235294</v>
      </c>
      <c r="F15" s="13">
        <f t="shared" si="0"/>
        <v>229.76756830229715</v>
      </c>
      <c r="G15" s="31"/>
    </row>
    <row r="16" spans="1:7" ht="31.5" x14ac:dyDescent="0.25">
      <c r="A16" s="2" t="s">
        <v>16</v>
      </c>
      <c r="B16" s="13">
        <v>15420</v>
      </c>
      <c r="C16" s="14">
        <v>1085.4000000000001</v>
      </c>
      <c r="D16" s="14">
        <v>-5972.3</v>
      </c>
      <c r="E16" s="13">
        <f>C16/B16*100</f>
        <v>7.0389105058365766</v>
      </c>
      <c r="F16" s="13" t="s">
        <v>38</v>
      </c>
    </row>
    <row r="17" spans="1:7" ht="15.75" x14ac:dyDescent="0.25">
      <c r="A17" s="2" t="s">
        <v>17</v>
      </c>
      <c r="B17" s="13">
        <f>B18+B19</f>
        <v>50250</v>
      </c>
      <c r="C17" s="14">
        <f>C18+C19</f>
        <v>9841.6</v>
      </c>
      <c r="D17" s="14">
        <f>D18+D19</f>
        <v>10628.9</v>
      </c>
      <c r="E17" s="13">
        <f>C17/B17*100</f>
        <v>19.585273631840796</v>
      </c>
      <c r="F17" s="13">
        <f t="shared" si="0"/>
        <v>92.592836511774507</v>
      </c>
    </row>
    <row r="18" spans="1:7" s="29" customFormat="1" ht="15.75" x14ac:dyDescent="0.25">
      <c r="A18" s="7" t="s">
        <v>12</v>
      </c>
      <c r="B18" s="18">
        <v>20300</v>
      </c>
      <c r="C18" s="18">
        <v>7204.8</v>
      </c>
      <c r="D18" s="18">
        <v>10190.9</v>
      </c>
      <c r="E18" s="19">
        <f>C18/B18*100</f>
        <v>35.491625615763553</v>
      </c>
      <c r="F18" s="19">
        <f t="shared" si="0"/>
        <v>70.698368151978727</v>
      </c>
    </row>
    <row r="19" spans="1:7" s="29" customFormat="1" ht="15.75" x14ac:dyDescent="0.25">
      <c r="A19" s="7" t="s">
        <v>13</v>
      </c>
      <c r="B19" s="18">
        <v>29950</v>
      </c>
      <c r="C19" s="18">
        <v>2636.8</v>
      </c>
      <c r="D19" s="18">
        <v>438</v>
      </c>
      <c r="E19" s="19">
        <f>C19/B19*100</f>
        <v>8.8040066777963268</v>
      </c>
      <c r="F19" s="19">
        <f t="shared" si="0"/>
        <v>602.00913242009142</v>
      </c>
    </row>
    <row r="20" spans="1:7" ht="15.75" x14ac:dyDescent="0.25">
      <c r="A20" s="2" t="s">
        <v>18</v>
      </c>
      <c r="B20" s="13">
        <v>9039.9</v>
      </c>
      <c r="C20" s="20">
        <v>4855.7</v>
      </c>
      <c r="D20" s="20">
        <v>4270</v>
      </c>
      <c r="E20" s="13">
        <f>C20/B20*100</f>
        <v>53.714089757630056</v>
      </c>
      <c r="F20" s="13">
        <f t="shared" si="0"/>
        <v>113.71662763466041</v>
      </c>
    </row>
    <row r="21" spans="1:7" ht="47.25" x14ac:dyDescent="0.25">
      <c r="A21" s="2" t="s">
        <v>19</v>
      </c>
      <c r="B21" s="13">
        <v>0</v>
      </c>
      <c r="C21" s="14">
        <v>0</v>
      </c>
      <c r="D21" s="14">
        <v>1</v>
      </c>
      <c r="E21" s="13" t="s">
        <v>38</v>
      </c>
      <c r="F21" s="13">
        <f t="shared" si="0"/>
        <v>0</v>
      </c>
    </row>
    <row r="22" spans="1:7" s="31" customFormat="1" ht="31.5" x14ac:dyDescent="0.2">
      <c r="A22" s="11" t="s">
        <v>31</v>
      </c>
      <c r="B22" s="10">
        <f t="shared" ref="B22:C22" si="1">B6+B11+B12+B13+B14+B15+B16+B17+B20+B21</f>
        <v>735427</v>
      </c>
      <c r="C22" s="10">
        <f t="shared" si="1"/>
        <v>263051.40000000002</v>
      </c>
      <c r="D22" s="10">
        <f>D6+D11+D12+D13+D14+D15+D16+D17+D20+D21</f>
        <v>217119.1</v>
      </c>
      <c r="E22" s="10">
        <f>C22/B22*100</f>
        <v>35.768526311924916</v>
      </c>
      <c r="F22" s="10">
        <f t="shared" si="0"/>
        <v>121.15534745676453</v>
      </c>
    </row>
    <row r="23" spans="1:7" ht="15.75" x14ac:dyDescent="0.25">
      <c r="A23" s="2" t="s">
        <v>20</v>
      </c>
      <c r="B23" s="13">
        <v>89180</v>
      </c>
      <c r="C23" s="14">
        <v>49356.6</v>
      </c>
      <c r="D23" s="14">
        <v>43540.6</v>
      </c>
      <c r="E23" s="13">
        <f>C23/B23*100</f>
        <v>55.344920385736707</v>
      </c>
      <c r="F23" s="13">
        <f t="shared" si="0"/>
        <v>113.35764780457779</v>
      </c>
    </row>
    <row r="24" spans="1:7" ht="31.5" x14ac:dyDescent="0.25">
      <c r="A24" s="2" t="s">
        <v>21</v>
      </c>
      <c r="B24" s="13">
        <v>1300</v>
      </c>
      <c r="C24" s="14">
        <v>426</v>
      </c>
      <c r="D24" s="14">
        <v>583.20000000000005</v>
      </c>
      <c r="E24" s="13">
        <f>C24/B24*100</f>
        <v>32.769230769230766</v>
      </c>
      <c r="F24" s="13">
        <f t="shared" si="0"/>
        <v>73.045267489711932</v>
      </c>
      <c r="G24" s="31"/>
    </row>
    <row r="25" spans="1:7" ht="47.25" x14ac:dyDescent="0.25">
      <c r="A25" s="5" t="s">
        <v>22</v>
      </c>
      <c r="B25" s="21">
        <v>23040.2</v>
      </c>
      <c r="C25" s="14">
        <v>11970.9</v>
      </c>
      <c r="D25" s="14">
        <v>11109.5</v>
      </c>
      <c r="E25" s="13">
        <f>C25/B25*100</f>
        <v>51.956580238018766</v>
      </c>
      <c r="F25" s="13">
        <f t="shared" si="0"/>
        <v>107.75372429002206</v>
      </c>
      <c r="G25" s="31"/>
    </row>
    <row r="26" spans="1:7" ht="31.5" x14ac:dyDescent="0.25">
      <c r="A26" s="2" t="s">
        <v>23</v>
      </c>
      <c r="B26" s="13">
        <v>3770</v>
      </c>
      <c r="C26" s="14">
        <v>1445.4</v>
      </c>
      <c r="D26" s="14">
        <v>1416</v>
      </c>
      <c r="E26" s="13">
        <f>C26/B26*100</f>
        <v>38.339522546419104</v>
      </c>
      <c r="F26" s="13">
        <f t="shared" si="0"/>
        <v>102.07627118644069</v>
      </c>
    </row>
    <row r="27" spans="1:7" ht="47.25" x14ac:dyDescent="0.25">
      <c r="A27" s="2" t="s">
        <v>24</v>
      </c>
      <c r="B27" s="13">
        <v>5155.1000000000004</v>
      </c>
      <c r="C27" s="14">
        <v>2909.1</v>
      </c>
      <c r="D27" s="14">
        <v>2998.1</v>
      </c>
      <c r="E27" s="13">
        <f>C27/B27*100</f>
        <v>56.431495024344812</v>
      </c>
      <c r="F27" s="13">
        <f t="shared" si="0"/>
        <v>97.031453253727364</v>
      </c>
    </row>
    <row r="28" spans="1:7" ht="47.25" x14ac:dyDescent="0.25">
      <c r="A28" s="2" t="s">
        <v>25</v>
      </c>
      <c r="B28" s="13">
        <f>B30+B31</f>
        <v>7508.9</v>
      </c>
      <c r="C28" s="13">
        <f>C30+C31</f>
        <v>10080.6</v>
      </c>
      <c r="D28" s="13">
        <f>D30+D31</f>
        <v>6716.2</v>
      </c>
      <c r="E28" s="13">
        <f>C28/B28*100</f>
        <v>134.24869155269081</v>
      </c>
      <c r="F28" s="13">
        <f t="shared" si="0"/>
        <v>150.09380304338765</v>
      </c>
    </row>
    <row r="29" spans="1:7" ht="15.75" x14ac:dyDescent="0.25">
      <c r="A29" s="4" t="s">
        <v>7</v>
      </c>
      <c r="B29" s="14"/>
      <c r="C29" s="14"/>
      <c r="D29" s="14"/>
      <c r="E29" s="13"/>
      <c r="F29" s="13"/>
    </row>
    <row r="30" spans="1:7" s="29" customFormat="1" ht="15.75" x14ac:dyDescent="0.25">
      <c r="A30" s="7" t="s">
        <v>8</v>
      </c>
      <c r="B30" s="18">
        <v>3754.9</v>
      </c>
      <c r="C30" s="18">
        <v>7453.1</v>
      </c>
      <c r="D30" s="18">
        <v>2111.3000000000002</v>
      </c>
      <c r="E30" s="19">
        <f>C30/B30*100</f>
        <v>198.48997310181363</v>
      </c>
      <c r="F30" s="19">
        <f t="shared" si="0"/>
        <v>353.00999384265617</v>
      </c>
    </row>
    <row r="31" spans="1:7" s="29" customFormat="1" ht="15.75" x14ac:dyDescent="0.25">
      <c r="A31" s="7" t="s">
        <v>9</v>
      </c>
      <c r="B31" s="18">
        <v>3754</v>
      </c>
      <c r="C31" s="18">
        <v>2627.5</v>
      </c>
      <c r="D31" s="18">
        <v>4604.8999999999996</v>
      </c>
      <c r="E31" s="19">
        <f>C31/B31*100</f>
        <v>69.992008524240816</v>
      </c>
      <c r="F31" s="19">
        <f t="shared" si="0"/>
        <v>57.058785207062044</v>
      </c>
    </row>
    <row r="32" spans="1:7" ht="15.75" x14ac:dyDescent="0.25">
      <c r="A32" s="2" t="s">
        <v>26</v>
      </c>
      <c r="B32" s="13">
        <v>7773.9</v>
      </c>
      <c r="C32" s="14">
        <v>5698.2</v>
      </c>
      <c r="D32" s="14">
        <v>3130.1</v>
      </c>
      <c r="E32" s="13">
        <f>C32/B32*100</f>
        <v>73.29911627368503</v>
      </c>
      <c r="F32" s="13">
        <f t="shared" si="0"/>
        <v>182.0453020670266</v>
      </c>
    </row>
    <row r="33" spans="1:6" ht="15.75" x14ac:dyDescent="0.25">
      <c r="A33" s="2" t="s">
        <v>27</v>
      </c>
      <c r="B33" s="13">
        <v>32</v>
      </c>
      <c r="C33" s="14">
        <v>107.1</v>
      </c>
      <c r="D33" s="14">
        <v>94.8</v>
      </c>
      <c r="E33" s="13">
        <f>C33/B33*100</f>
        <v>334.6875</v>
      </c>
      <c r="F33" s="13">
        <f t="shared" si="0"/>
        <v>112.9746835443038</v>
      </c>
    </row>
    <row r="34" spans="1:6" s="30" customFormat="1" ht="31.5" x14ac:dyDescent="0.25">
      <c r="A34" s="6" t="s">
        <v>10</v>
      </c>
      <c r="B34" s="19">
        <v>0</v>
      </c>
      <c r="C34" s="18">
        <v>-19.100000000000001</v>
      </c>
      <c r="D34" s="18">
        <v>-5.4</v>
      </c>
      <c r="E34" s="19" t="s">
        <v>38</v>
      </c>
      <c r="F34" s="19">
        <f t="shared" si="0"/>
        <v>353.7037037037037</v>
      </c>
    </row>
    <row r="35" spans="1:6" s="32" customFormat="1" ht="31.5" x14ac:dyDescent="0.25">
      <c r="A35" s="9" t="s">
        <v>32</v>
      </c>
      <c r="B35" s="10">
        <f t="shared" ref="B35:C35" si="2">B23+B24+B25+B26+B27+B28+B32+B33</f>
        <v>137760.1</v>
      </c>
      <c r="C35" s="10">
        <f t="shared" si="2"/>
        <v>81993.900000000009</v>
      </c>
      <c r="D35" s="10">
        <f>D23+D24+D25+D26+D27+D28+D32+D33</f>
        <v>69588.5</v>
      </c>
      <c r="E35" s="10">
        <f>C35/B35*100</f>
        <v>59.519338328006441</v>
      </c>
      <c r="F35" s="10">
        <f t="shared" si="0"/>
        <v>117.82679609418226</v>
      </c>
    </row>
    <row r="36" spans="1:6" s="32" customFormat="1" ht="15.75" x14ac:dyDescent="0.25">
      <c r="A36" s="9" t="s">
        <v>11</v>
      </c>
      <c r="B36" s="10">
        <f>B6+B11+B12+B13+B14+B15+B16+B17+B20+B21+B23+B24+B25+B26+B27+B28+B32+B33</f>
        <v>873187.1</v>
      </c>
      <c r="C36" s="10">
        <f>C6+C11+C12+C13+C14+C15+C16+C17+C20+C21+C23+C24+C25+C26+C27+C28+C32+C33</f>
        <v>345045.3</v>
      </c>
      <c r="D36" s="10">
        <f>D6+D11+D12+D13+D14+D15+D16+D17+D20+D21+D23+D24+D25+D26+D27+D28+D32+D33</f>
        <v>286707.59999999998</v>
      </c>
      <c r="E36" s="10">
        <f>C36/B36*100</f>
        <v>39.515620420869709</v>
      </c>
      <c r="F36" s="10">
        <f t="shared" si="0"/>
        <v>120.34745503781554</v>
      </c>
    </row>
    <row r="37" spans="1:6" s="32" customFormat="1" ht="15.75" x14ac:dyDescent="0.25">
      <c r="A37" s="22"/>
      <c r="B37" s="22"/>
      <c r="C37" s="24"/>
      <c r="D37" s="34"/>
      <c r="E37" s="23"/>
      <c r="F37" s="23"/>
    </row>
    <row r="38" spans="1:6" s="32" customFormat="1" ht="15.75" x14ac:dyDescent="0.25">
      <c r="A38" s="22"/>
      <c r="B38" s="22"/>
      <c r="C38" s="24"/>
      <c r="D38" s="34"/>
      <c r="E38" s="23"/>
      <c r="F38" s="23"/>
    </row>
    <row r="39" spans="1:6" s="25" customFormat="1" x14ac:dyDescent="0.25">
      <c r="A39" s="40" t="s">
        <v>29</v>
      </c>
      <c r="B39" s="40"/>
      <c r="C39" s="26"/>
    </row>
    <row r="40" spans="1:6" s="25" customFormat="1" ht="15.75" x14ac:dyDescent="0.25">
      <c r="A40" s="40"/>
      <c r="B40" s="40"/>
      <c r="C40" s="26"/>
      <c r="E40" s="41" t="s">
        <v>30</v>
      </c>
      <c r="F40" s="42"/>
    </row>
    <row r="41" spans="1:6" s="25" customFormat="1" x14ac:dyDescent="0.25">
      <c r="A41" s="12"/>
      <c r="B41" s="12"/>
      <c r="C41" s="26"/>
    </row>
    <row r="42" spans="1:6" x14ac:dyDescent="0.25">
      <c r="C42" s="33"/>
      <c r="D42" s="33"/>
    </row>
  </sheetData>
  <mergeCells count="4">
    <mergeCell ref="A1:F1"/>
    <mergeCell ref="A3:F3"/>
    <mergeCell ref="A39:B40"/>
    <mergeCell ref="E40:F40"/>
  </mergeCells>
  <pageMargins left="0.78740157480314965" right="0.59055118110236227" top="0.59055118110236227" bottom="0.59055118110236227" header="0" footer="0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07.06.2024</vt:lpstr>
    </vt:vector>
  </TitlesOfParts>
  <Company>комитет по финансам АГОГМ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В. Ханова</dc:creator>
  <cp:lastModifiedBy>Татьяна С. Ковалева</cp:lastModifiedBy>
  <cp:lastPrinted>2024-06-06T13:16:43Z</cp:lastPrinted>
  <dcterms:created xsi:type="dcterms:W3CDTF">2017-01-23T05:00:58Z</dcterms:created>
  <dcterms:modified xsi:type="dcterms:W3CDTF">2024-06-11T11:33:33Z</dcterms:modified>
</cp:coreProperties>
</file>